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-my.sharepoint.com/personal/akraft_dhr_idaho_gov/Documents/Desktop/"/>
    </mc:Choice>
  </mc:AlternateContent>
  <xr:revisionPtr revIDLastSave="0" documentId="8_{76A88618-8481-41B5-A935-0A99B900D366}" xr6:coauthVersionLast="47" xr6:coauthVersionMax="47" xr10:uidLastSave="{00000000-0000-0000-0000-000000000000}"/>
  <bookViews>
    <workbookView xWindow="-120" yWindow="-120" windowWidth="29040" windowHeight="15720" tabRatio="743" xr2:uid="{D7099864-D48C-45A7-B836-4D908D361475}"/>
  </bookViews>
  <sheets>
    <sheet name="FY26 Public Safety Structu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3" l="1"/>
  <c r="G14" i="3"/>
  <c r="I14" i="3"/>
  <c r="F14" i="3" s="1"/>
  <c r="K14" i="3"/>
  <c r="H14" i="3" s="1"/>
  <c r="G15" i="3"/>
  <c r="I15" i="3"/>
  <c r="F15" i="3" s="1"/>
  <c r="K15" i="3"/>
  <c r="H15" i="3" s="1"/>
  <c r="G16" i="3"/>
  <c r="I16" i="3"/>
  <c r="F16" i="3" s="1"/>
  <c r="K16" i="3"/>
  <c r="H16" i="3" s="1"/>
  <c r="E17" i="3"/>
  <c r="G17" i="3"/>
  <c r="I17" i="3"/>
  <c r="F17" i="3" s="1"/>
  <c r="K17" i="3"/>
  <c r="H17" i="3" s="1"/>
  <c r="E18" i="3"/>
  <c r="G18" i="3"/>
  <c r="I18" i="3"/>
  <c r="F18" i="3" s="1"/>
  <c r="K18" i="3"/>
  <c r="H18" i="3" s="1"/>
  <c r="C19" i="3"/>
  <c r="G19" i="3"/>
  <c r="I19" i="3"/>
  <c r="F19" i="3" s="1"/>
  <c r="K19" i="3"/>
  <c r="H19" i="3" s="1"/>
  <c r="E20" i="3"/>
  <c r="G20" i="3"/>
  <c r="I20" i="3"/>
  <c r="F20" i="3" s="1"/>
  <c r="K20" i="3"/>
  <c r="H20" i="3" s="1"/>
  <c r="E21" i="3"/>
  <c r="G21" i="3"/>
  <c r="I21" i="3"/>
  <c r="F21" i="3" s="1"/>
  <c r="K21" i="3"/>
  <c r="H21" i="3" s="1"/>
  <c r="K13" i="3"/>
  <c r="H13" i="3" s="1"/>
  <c r="I13" i="3"/>
  <c r="F13" i="3" s="1"/>
  <c r="G13" i="3"/>
  <c r="K12" i="3"/>
  <c r="H12" i="3" s="1"/>
  <c r="I12" i="3"/>
  <c r="F12" i="3" s="1"/>
  <c r="G12" i="3"/>
  <c r="K11" i="3"/>
  <c r="H11" i="3" s="1"/>
  <c r="I11" i="3"/>
  <c r="F11" i="3" s="1"/>
  <c r="G11" i="3"/>
  <c r="K10" i="3"/>
  <c r="H10" i="3" s="1"/>
  <c r="I10" i="3"/>
  <c r="F10" i="3" s="1"/>
  <c r="G10" i="3"/>
  <c r="K9" i="3"/>
  <c r="H9" i="3" s="1"/>
  <c r="I9" i="3"/>
  <c r="F9" i="3" s="1"/>
  <c r="G9" i="3"/>
  <c r="K8" i="3"/>
  <c r="H8" i="3" s="1"/>
  <c r="I8" i="3"/>
  <c r="F8" i="3" s="1"/>
  <c r="G8" i="3"/>
  <c r="K7" i="3"/>
  <c r="H7" i="3" s="1"/>
  <c r="I7" i="3"/>
  <c r="F7" i="3" s="1"/>
  <c r="G7" i="3"/>
  <c r="K6" i="3"/>
  <c r="H6" i="3" s="1"/>
  <c r="I6" i="3"/>
  <c r="F6" i="3" s="1"/>
  <c r="G6" i="3"/>
  <c r="K5" i="3"/>
  <c r="H5" i="3" s="1"/>
  <c r="I5" i="3"/>
</calcChain>
</file>

<file path=xl/sharedStrings.xml><?xml version="1.0" encoding="utf-8"?>
<sst xmlns="http://schemas.openxmlformats.org/spreadsheetml/2006/main" count="32" uniqueCount="30">
  <si>
    <t>V</t>
  </si>
  <si>
    <t>T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</si>
  <si>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</si>
  <si>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</si>
  <si>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</si>
  <si>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</si>
  <si>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</si>
  <si>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</si>
  <si>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</si>
  <si>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</si>
  <si>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</si>
  <si>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</si>
  <si>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</si>
  <si>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</si>
  <si>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</si>
  <si>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</si>
  <si>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Below 110 Points</t>
  </si>
  <si>
    <t>D</t>
  </si>
  <si>
    <t xml:space="preserve">
Maximum</t>
  </si>
  <si>
    <t>Policy</t>
  </si>
  <si>
    <t xml:space="preserve">
Minimum</t>
  </si>
  <si>
    <t>Minimum</t>
  </si>
  <si>
    <t xml:space="preserve">Annual </t>
  </si>
  <si>
    <t xml:space="preserve">Hourly </t>
  </si>
  <si>
    <t>Maximum Points</t>
  </si>
  <si>
    <t>Grade Points</t>
  </si>
  <si>
    <t>Minimum Points</t>
  </si>
  <si>
    <t>Pay Grade</t>
  </si>
  <si>
    <t>Luma Salary Structure Grade</t>
  </si>
  <si>
    <t>FY 2026 &amp; FY 2027 Public Safety Salary Structure - Effective 6/8/2025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</si>
</sst>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25" xfId="2" applyFont="1" applyBorder="1"/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9" fontId="3" fillId="0" borderId="0" xfId="1" applyFont="1"/>
    <xf numFmtId="166" fontId="3" fillId="0" borderId="0" xfId="3" applyNumberFormat="1" applyFont="1"/>
    <xf numFmtId="0" fontId="4" fillId="2" borderId="14" xfId="2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10" fillId="0" borderId="0" xfId="2" applyFont="1" applyAlignment="1">
      <alignment horizontal="left"/>
    </xf>
    <xf numFmtId="3" fontId="3" fillId="0" borderId="7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3" fontId="3" fillId="0" borderId="5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5" fillId="2" borderId="24" xfId="2" applyFont="1" applyFill="1" applyBorder="1" applyAlignment="1">
      <alignment horizontal="center" wrapText="1"/>
    </xf>
    <xf numFmtId="0" fontId="5" fillId="2" borderId="17" xfId="2" applyFont="1" applyFill="1" applyBorder="1" applyAlignment="1">
      <alignment horizontal="center" wrapText="1"/>
    </xf>
    <xf numFmtId="0" fontId="6" fillId="2" borderId="21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23" xfId="2" applyFont="1" applyFill="1" applyBorder="1" applyAlignment="1">
      <alignment horizont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4" fillId="2" borderId="18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</cellXfs>
  <cellStyles count="4">
    <cellStyle name="Currency" xfId="3" builtinId="4"/>
    <cellStyle name="Normal" xfId="0" builtinId="0"/>
    <cellStyle name="Normal 2" xfId="2" xr:uid="{A8438ECC-8C84-4BAE-8FDB-84B93C73DAB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E584-EF1F-4206-8843-E015568A35B6}">
  <sheetPr>
    <tabColor theme="8"/>
    <pageSetUpPr fitToPage="1"/>
  </sheetPr>
  <dimension ref="A1:M22"/>
  <sheetViews>
    <sheetView showGridLines="0" tabSelected="1" workbookViewId="0">
      <selection activeCell="K23" sqref="K23"/>
    </sheetView>
  </sheetViews>
  <sheetFormatPr defaultColWidth="9.140625" defaultRowHeight="12.75" x14ac:dyDescent="0.2"/>
  <cols>
    <col min="1" max="1" width="11.140625" style="2" customWidth="1"/>
    <col min="2" max="2" width="9.140625" style="2" customWidth="1"/>
    <col min="3" max="3" width="9.85546875" style="1" customWidth="1"/>
    <col min="4" max="4" width="10" style="1" customWidth="1"/>
    <col min="5" max="5" width="9.5703125" style="1" customWidth="1"/>
    <col min="6" max="6" width="9.140625" style="1"/>
    <col min="7" max="7" width="10.140625" style="1" customWidth="1"/>
    <col min="8" max="8" width="10.28515625" style="1" customWidth="1"/>
    <col min="9" max="9" width="9.140625" style="1"/>
    <col min="10" max="10" width="10.28515625" style="1" customWidth="1"/>
    <col min="11" max="11" width="12.42578125" style="1" bestFit="1" customWidth="1"/>
    <col min="12" max="16384" width="9.140625" style="1"/>
  </cols>
  <sheetData>
    <row r="1" spans="1:13" s="19" customFormat="1" ht="15.75" x14ac:dyDescent="0.25">
      <c r="A1" s="20" t="s">
        <v>29</v>
      </c>
      <c r="B1" s="20"/>
      <c r="C1" s="20"/>
      <c r="D1" s="20"/>
    </row>
    <row r="2" spans="1:13" ht="14.25" customHeight="1" thickBot="1" x14ac:dyDescent="0.3">
      <c r="A2" s="29">
        <v>1.55</v>
      </c>
      <c r="B2" s="18"/>
      <c r="E2" s="17"/>
      <c r="F2" s="17"/>
      <c r="G2" s="17"/>
      <c r="H2" s="17"/>
      <c r="I2" s="17"/>
      <c r="J2" s="17"/>
    </row>
    <row r="3" spans="1:13" ht="18.75" customHeight="1" x14ac:dyDescent="0.25">
      <c r="A3" s="36" t="s">
        <v>28</v>
      </c>
      <c r="B3" s="36" t="s">
        <v>27</v>
      </c>
      <c r="C3" s="45" t="s">
        <v>26</v>
      </c>
      <c r="D3" s="47" t="s">
        <v>25</v>
      </c>
      <c r="E3" s="49" t="s">
        <v>24</v>
      </c>
      <c r="F3" s="38" t="s">
        <v>23</v>
      </c>
      <c r="G3" s="39"/>
      <c r="H3" s="40"/>
      <c r="I3" s="41" t="s">
        <v>22</v>
      </c>
      <c r="J3" s="39"/>
      <c r="K3" s="40"/>
    </row>
    <row r="4" spans="1:13" ht="24" customHeight="1" x14ac:dyDescent="0.2">
      <c r="A4" s="37"/>
      <c r="B4" s="37"/>
      <c r="C4" s="46"/>
      <c r="D4" s="48"/>
      <c r="E4" s="50"/>
      <c r="F4" s="23" t="s">
        <v>21</v>
      </c>
      <c r="G4" s="24" t="s">
        <v>19</v>
      </c>
      <c r="H4" s="25" t="s">
        <v>18</v>
      </c>
      <c r="I4" s="26" t="s">
        <v>20</v>
      </c>
      <c r="J4" s="27" t="s">
        <v>19</v>
      </c>
      <c r="K4" s="28" t="s">
        <v>18</v>
      </c>
    </row>
    <row r="5" spans="1:13" x14ac:dyDescent="0.2">
      <c r="A5" s="16">
        <v>1</v>
      </c>
      <c r="B5" s="16" t="s">
        <v>17</v>
      </c>
      <c r="C5" s="42" t="s">
        <v>16</v>
      </c>
      <c r="D5" s="43"/>
      <c r="E5" s="44"/>
      <c r="F5" s="15">
        <v>7.25</v>
      </c>
      <c r="G5" s="14">
        <f>ROUND(J5/2080,2)</f>
        <v>15.97</v>
      </c>
      <c r="H5" s="14">
        <f>ROUND(K5/2080,2)</f>
        <v>23.96</v>
      </c>
      <c r="I5" s="13">
        <f>J5*0.75</f>
        <v>24918</v>
      </c>
      <c r="J5" s="12">
        <v>33224</v>
      </c>
      <c r="K5" s="11">
        <f>J5*1.5</f>
        <v>49836</v>
      </c>
      <c r="L5" s="22"/>
      <c r="M5" s="21"/>
    </row>
    <row r="6" spans="1:13" x14ac:dyDescent="0.2">
      <c r="A6" s="16">
        <v>2</v>
      </c>
      <c r="B6" s="16" t="s">
        <v>15</v>
      </c>
      <c r="C6" s="30">
        <v>110</v>
      </c>
      <c r="D6" s="31">
        <v>119</v>
      </c>
      <c r="E6" s="32">
        <v>130</v>
      </c>
      <c r="F6" s="15">
        <f>ROUND(I6/2080,2)</f>
        <v>12.16</v>
      </c>
      <c r="G6" s="14">
        <f t="shared" ref="G6:H21" si="0">ROUND(J6/2080,2)</f>
        <v>16.21</v>
      </c>
      <c r="H6" s="14">
        <f t="shared" si="0"/>
        <v>24.32</v>
      </c>
      <c r="I6" s="13">
        <f t="shared" ref="I6:I19" si="1">J6*0.75</f>
        <v>25293</v>
      </c>
      <c r="J6" s="12">
        <v>33724</v>
      </c>
      <c r="K6" s="11">
        <f t="shared" ref="K6:K19" si="2">J6*1.5</f>
        <v>50586</v>
      </c>
      <c r="L6" s="22"/>
      <c r="M6" s="21"/>
    </row>
    <row r="7" spans="1:13" x14ac:dyDescent="0.2">
      <c r="A7" s="16">
        <v>3</v>
      </c>
      <c r="B7" s="16" t="s">
        <v>14</v>
      </c>
      <c r="C7" s="30">
        <v>131</v>
      </c>
      <c r="D7" s="31">
        <v>142</v>
      </c>
      <c r="E7" s="32">
        <v>154</v>
      </c>
      <c r="F7" s="15">
        <f t="shared" ref="F7:F21" si="3">ROUND(I7/2080,2)</f>
        <v>13.42</v>
      </c>
      <c r="G7" s="14">
        <f t="shared" si="0"/>
        <v>17.899999999999999</v>
      </c>
      <c r="H7" s="14">
        <f t="shared" si="0"/>
        <v>26.84</v>
      </c>
      <c r="I7" s="13">
        <f t="shared" si="1"/>
        <v>27918</v>
      </c>
      <c r="J7" s="12">
        <v>37224</v>
      </c>
      <c r="K7" s="11">
        <f t="shared" si="2"/>
        <v>55836</v>
      </c>
      <c r="L7" s="22"/>
      <c r="M7" s="21"/>
    </row>
    <row r="8" spans="1:13" x14ac:dyDescent="0.2">
      <c r="A8" s="16">
        <v>4</v>
      </c>
      <c r="B8" s="16" t="s">
        <v>13</v>
      </c>
      <c r="C8" s="30">
        <v>155</v>
      </c>
      <c r="D8" s="31">
        <v>169</v>
      </c>
      <c r="E8" s="32">
        <v>184</v>
      </c>
      <c r="F8" s="15">
        <f t="shared" si="3"/>
        <v>14.94</v>
      </c>
      <c r="G8" s="14">
        <f t="shared" si="0"/>
        <v>19.920000000000002</v>
      </c>
      <c r="H8" s="14">
        <f t="shared" si="0"/>
        <v>29.87</v>
      </c>
      <c r="I8" s="13">
        <f t="shared" si="1"/>
        <v>31068</v>
      </c>
      <c r="J8" s="12">
        <v>41424</v>
      </c>
      <c r="K8" s="11">
        <f t="shared" si="2"/>
        <v>62136</v>
      </c>
      <c r="L8" s="22"/>
      <c r="M8" s="21"/>
    </row>
    <row r="9" spans="1:13" x14ac:dyDescent="0.2">
      <c r="A9" s="16">
        <v>5</v>
      </c>
      <c r="B9" s="16" t="s">
        <v>12</v>
      </c>
      <c r="C9" s="30">
        <v>185</v>
      </c>
      <c r="D9" s="31">
        <v>201</v>
      </c>
      <c r="E9" s="32">
        <v>219</v>
      </c>
      <c r="F9" s="15">
        <f t="shared" si="3"/>
        <v>18.47</v>
      </c>
      <c r="G9" s="14">
        <f t="shared" si="0"/>
        <v>24.63</v>
      </c>
      <c r="H9" s="14">
        <f t="shared" si="0"/>
        <v>36.94</v>
      </c>
      <c r="I9" s="13">
        <f t="shared" si="1"/>
        <v>38418</v>
      </c>
      <c r="J9" s="12">
        <v>51224</v>
      </c>
      <c r="K9" s="11">
        <f t="shared" si="2"/>
        <v>76836</v>
      </c>
      <c r="L9" s="22"/>
      <c r="M9" s="21"/>
    </row>
    <row r="10" spans="1:13" x14ac:dyDescent="0.2">
      <c r="A10" s="16">
        <v>6</v>
      </c>
      <c r="B10" s="16" t="s">
        <v>11</v>
      </c>
      <c r="C10" s="30">
        <v>220</v>
      </c>
      <c r="D10" s="31">
        <v>240</v>
      </c>
      <c r="E10" s="32">
        <v>262</v>
      </c>
      <c r="F10" s="15">
        <f t="shared" si="3"/>
        <v>21.72</v>
      </c>
      <c r="G10" s="14">
        <f t="shared" si="0"/>
        <v>28.95</v>
      </c>
      <c r="H10" s="14">
        <f t="shared" si="0"/>
        <v>43.43</v>
      </c>
      <c r="I10" s="13">
        <f t="shared" si="1"/>
        <v>45168</v>
      </c>
      <c r="J10" s="12">
        <v>60224</v>
      </c>
      <c r="K10" s="11">
        <f t="shared" si="2"/>
        <v>90336</v>
      </c>
      <c r="L10" s="22"/>
      <c r="M10" s="21"/>
    </row>
    <row r="11" spans="1:13" x14ac:dyDescent="0.2">
      <c r="A11" s="16">
        <v>7</v>
      </c>
      <c r="B11" s="16" t="s">
        <v>10</v>
      </c>
      <c r="C11" s="30">
        <v>263</v>
      </c>
      <c r="D11" s="31">
        <v>286</v>
      </c>
      <c r="E11" s="32">
        <v>312</v>
      </c>
      <c r="F11" s="15">
        <f t="shared" si="3"/>
        <v>23.73</v>
      </c>
      <c r="G11" s="14">
        <f t="shared" si="0"/>
        <v>31.65</v>
      </c>
      <c r="H11" s="14">
        <f t="shared" si="0"/>
        <v>47.47</v>
      </c>
      <c r="I11" s="13">
        <f t="shared" si="1"/>
        <v>49368</v>
      </c>
      <c r="J11" s="12">
        <v>65824</v>
      </c>
      <c r="K11" s="11">
        <f t="shared" si="2"/>
        <v>98736</v>
      </c>
      <c r="L11" s="22"/>
      <c r="M11" s="21"/>
    </row>
    <row r="12" spans="1:13" x14ac:dyDescent="0.2">
      <c r="A12" s="16">
        <v>8</v>
      </c>
      <c r="B12" s="16" t="s">
        <v>9</v>
      </c>
      <c r="C12" s="30">
        <v>313</v>
      </c>
      <c r="D12" s="31">
        <v>341</v>
      </c>
      <c r="E12" s="32">
        <v>372</v>
      </c>
      <c r="F12" s="15">
        <f t="shared" si="3"/>
        <v>26.11</v>
      </c>
      <c r="G12" s="14">
        <f t="shared" si="0"/>
        <v>34.82</v>
      </c>
      <c r="H12" s="14">
        <f t="shared" si="0"/>
        <v>52.23</v>
      </c>
      <c r="I12" s="13">
        <f t="shared" si="1"/>
        <v>54318</v>
      </c>
      <c r="J12" s="12">
        <v>72424</v>
      </c>
      <c r="K12" s="11">
        <f t="shared" si="2"/>
        <v>108636</v>
      </c>
      <c r="L12" s="22"/>
      <c r="M12" s="21"/>
    </row>
    <row r="13" spans="1:13" x14ac:dyDescent="0.2">
      <c r="A13" s="16">
        <v>9</v>
      </c>
      <c r="B13" s="16" t="s">
        <v>8</v>
      </c>
      <c r="C13" s="30">
        <v>373</v>
      </c>
      <c r="D13" s="31">
        <v>406</v>
      </c>
      <c r="E13" s="32">
        <v>443</v>
      </c>
      <c r="F13" s="15">
        <f t="shared" si="3"/>
        <v>29</v>
      </c>
      <c r="G13" s="14">
        <f t="shared" si="0"/>
        <v>38.67</v>
      </c>
      <c r="H13" s="14">
        <f t="shared" si="0"/>
        <v>58</v>
      </c>
      <c r="I13" s="13">
        <f t="shared" si="1"/>
        <v>60318</v>
      </c>
      <c r="J13" s="12">
        <v>80424</v>
      </c>
      <c r="K13" s="11">
        <f t="shared" si="2"/>
        <v>120636</v>
      </c>
      <c r="L13" s="22"/>
      <c r="M13" s="21"/>
    </row>
    <row r="14" spans="1:13" x14ac:dyDescent="0.2">
      <c r="A14" s="16">
        <v>10</v>
      </c>
      <c r="B14" s="16" t="s">
        <v>7</v>
      </c>
      <c r="C14" s="30">
        <v>444</v>
      </c>
      <c r="D14" s="31">
        <v>485</v>
      </c>
      <c r="E14" s="32">
        <v>528</v>
      </c>
      <c r="F14" s="15">
        <f t="shared" si="3"/>
        <v>32.39</v>
      </c>
      <c r="G14" s="14">
        <f t="shared" si="0"/>
        <v>43.18</v>
      </c>
      <c r="H14" s="14">
        <f t="shared" si="0"/>
        <v>64.78</v>
      </c>
      <c r="I14" s="13">
        <f t="shared" si="1"/>
        <v>67368</v>
      </c>
      <c r="J14" s="12">
        <v>89824</v>
      </c>
      <c r="K14" s="11">
        <f t="shared" si="2"/>
        <v>134736</v>
      </c>
      <c r="L14" s="22"/>
      <c r="M14" s="21"/>
    </row>
    <row r="15" spans="1:13" x14ac:dyDescent="0.2">
      <c r="A15" s="16">
        <v>11</v>
      </c>
      <c r="B15" s="16" t="s">
        <v>6</v>
      </c>
      <c r="C15" s="30">
        <v>529</v>
      </c>
      <c r="D15" s="31">
        <v>578</v>
      </c>
      <c r="E15" s="32">
        <v>630</v>
      </c>
      <c r="F15" s="15">
        <f t="shared" si="3"/>
        <v>36.46</v>
      </c>
      <c r="G15" s="14">
        <f t="shared" si="0"/>
        <v>48.62</v>
      </c>
      <c r="H15" s="14">
        <f t="shared" si="0"/>
        <v>72.930000000000007</v>
      </c>
      <c r="I15" s="13">
        <f t="shared" si="1"/>
        <v>75843</v>
      </c>
      <c r="J15" s="12">
        <v>101124</v>
      </c>
      <c r="K15" s="11">
        <f t="shared" si="2"/>
        <v>151686</v>
      </c>
      <c r="L15" s="22"/>
      <c r="M15" s="21"/>
    </row>
    <row r="16" spans="1:13" x14ac:dyDescent="0.2">
      <c r="A16" s="16">
        <v>12</v>
      </c>
      <c r="B16" s="16" t="s">
        <v>5</v>
      </c>
      <c r="C16" s="30">
        <v>631</v>
      </c>
      <c r="D16" s="31">
        <v>688</v>
      </c>
      <c r="E16" s="32">
        <v>750</v>
      </c>
      <c r="F16" s="15">
        <f t="shared" si="3"/>
        <v>40.68</v>
      </c>
      <c r="G16" s="14">
        <f t="shared" si="0"/>
        <v>54.24</v>
      </c>
      <c r="H16" s="14">
        <f t="shared" si="0"/>
        <v>81.36</v>
      </c>
      <c r="I16" s="13">
        <f t="shared" si="1"/>
        <v>84618</v>
      </c>
      <c r="J16" s="12">
        <v>112824</v>
      </c>
      <c r="K16" s="11">
        <f t="shared" si="2"/>
        <v>169236</v>
      </c>
      <c r="L16" s="22"/>
      <c r="M16" s="21"/>
    </row>
    <row r="17" spans="1:13" x14ac:dyDescent="0.2">
      <c r="A17" s="16">
        <v>13</v>
      </c>
      <c r="B17" s="16" t="s">
        <v>4</v>
      </c>
      <c r="C17" s="30">
        <v>751</v>
      </c>
      <c r="D17" s="31">
        <v>828</v>
      </c>
      <c r="E17" s="32">
        <f>ROUND(D17*1.092,0)</f>
        <v>904</v>
      </c>
      <c r="F17" s="15">
        <f t="shared" si="3"/>
        <v>45.95</v>
      </c>
      <c r="G17" s="14">
        <f t="shared" si="0"/>
        <v>61.26</v>
      </c>
      <c r="H17" s="14">
        <f t="shared" si="0"/>
        <v>91.89</v>
      </c>
      <c r="I17" s="13">
        <f t="shared" si="1"/>
        <v>95568</v>
      </c>
      <c r="J17" s="12">
        <v>127424</v>
      </c>
      <c r="K17" s="11">
        <f t="shared" si="2"/>
        <v>191136</v>
      </c>
      <c r="L17" s="22"/>
      <c r="M17" s="21"/>
    </row>
    <row r="18" spans="1:13" x14ac:dyDescent="0.2">
      <c r="A18" s="16">
        <v>14</v>
      </c>
      <c r="B18" s="16" t="s">
        <v>3</v>
      </c>
      <c r="C18" s="30">
        <v>905</v>
      </c>
      <c r="D18" s="31">
        <v>998</v>
      </c>
      <c r="E18" s="32">
        <f>ROUND(D18*1.0925,0)</f>
        <v>1090</v>
      </c>
      <c r="F18" s="15">
        <f t="shared" si="3"/>
        <v>52.44</v>
      </c>
      <c r="G18" s="14">
        <f t="shared" si="0"/>
        <v>69.92</v>
      </c>
      <c r="H18" s="14">
        <f t="shared" si="0"/>
        <v>104.87</v>
      </c>
      <c r="I18" s="13">
        <f t="shared" si="1"/>
        <v>109068</v>
      </c>
      <c r="J18" s="12">
        <v>145424</v>
      </c>
      <c r="K18" s="11">
        <f t="shared" si="2"/>
        <v>218136</v>
      </c>
      <c r="L18" s="22"/>
      <c r="M18" s="21"/>
    </row>
    <row r="19" spans="1:13" x14ac:dyDescent="0.2">
      <c r="A19" s="16">
        <v>15</v>
      </c>
      <c r="B19" s="16" t="s">
        <v>2</v>
      </c>
      <c r="C19" s="30">
        <f>E18+1</f>
        <v>1091</v>
      </c>
      <c r="D19" s="31">
        <v>1176</v>
      </c>
      <c r="E19" s="32">
        <v>1292</v>
      </c>
      <c r="F19" s="15">
        <f t="shared" si="3"/>
        <v>58.85</v>
      </c>
      <c r="G19" s="14">
        <f t="shared" si="0"/>
        <v>78.47</v>
      </c>
      <c r="H19" s="14">
        <f t="shared" si="0"/>
        <v>117.71</v>
      </c>
      <c r="I19" s="13">
        <f t="shared" si="1"/>
        <v>122418</v>
      </c>
      <c r="J19" s="12">
        <v>163224</v>
      </c>
      <c r="K19" s="11">
        <f t="shared" si="2"/>
        <v>244836</v>
      </c>
      <c r="L19" s="22"/>
      <c r="M19" s="21"/>
    </row>
    <row r="20" spans="1:13" x14ac:dyDescent="0.2">
      <c r="A20" s="16">
        <v>17</v>
      </c>
      <c r="B20" s="16" t="s">
        <v>1</v>
      </c>
      <c r="C20" s="30">
        <v>1532</v>
      </c>
      <c r="D20" s="31">
        <v>1665</v>
      </c>
      <c r="E20" s="32">
        <f>ROUND(D20*1.094,0)</f>
        <v>1822</v>
      </c>
      <c r="F20" s="15">
        <f t="shared" si="3"/>
        <v>67.87</v>
      </c>
      <c r="G20" s="14">
        <f t="shared" si="0"/>
        <v>90.49</v>
      </c>
      <c r="H20" s="14">
        <f t="shared" si="0"/>
        <v>135.74</v>
      </c>
      <c r="I20" s="13">
        <f>J20*0.75</f>
        <v>141168</v>
      </c>
      <c r="J20" s="12">
        <v>188224</v>
      </c>
      <c r="K20" s="11">
        <f>J20*1.5</f>
        <v>282336</v>
      </c>
      <c r="L20" s="22"/>
      <c r="M20" s="21"/>
    </row>
    <row r="21" spans="1:13" ht="13.5" thickBot="1" x14ac:dyDescent="0.25">
      <c r="A21" s="10">
        <v>19</v>
      </c>
      <c r="B21" s="10" t="s">
        <v>0</v>
      </c>
      <c r="C21" s="33">
        <v>2167</v>
      </c>
      <c r="D21" s="34">
        <v>2354</v>
      </c>
      <c r="E21" s="35">
        <f>ROUND(D21*1.094,0)</f>
        <v>2575</v>
      </c>
      <c r="F21" s="9">
        <f t="shared" si="3"/>
        <v>82.29</v>
      </c>
      <c r="G21" s="8">
        <f t="shared" si="0"/>
        <v>109.72</v>
      </c>
      <c r="H21" s="7">
        <f>ROUND(K21/2080,2)</f>
        <v>164.58</v>
      </c>
      <c r="I21" s="6">
        <f>J21*0.75</f>
        <v>171168</v>
      </c>
      <c r="J21" s="5">
        <v>228224</v>
      </c>
      <c r="K21" s="4">
        <f>J21*1.5</f>
        <v>342336</v>
      </c>
      <c r="L21" s="22"/>
      <c r="M21" s="21"/>
    </row>
    <row r="22" spans="1:13" x14ac:dyDescent="0.2">
      <c r="A22" s="3"/>
    </row>
  </sheetData>
  <mergeCells count="8">
    <mergeCell ref="A3:A4"/>
    <mergeCell ref="F3:H3"/>
    <mergeCell ref="I3:K3"/>
    <mergeCell ref="C5:E5"/>
    <mergeCell ref="B3:B4"/>
    <mergeCell ref="C3:C4"/>
    <mergeCell ref="D3:D4"/>
    <mergeCell ref="E3:E4"/>
  </mergeCells>
  <printOptions horizontalCentered="1"/>
  <pageMargins left="1" right="1" top="1" bottom="1" header="0.5" footer="0.5"/>
  <pageSetup orientation="landscape" r:id="rId1"/>
  <headerFooter>
    <oddFooter>&amp;CDivision of Human Resources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Public Safety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Klaas</dc:creator>
  <cp:lastModifiedBy>Angela Kraft Fisher</cp:lastModifiedBy>
  <cp:lastPrinted>2022-02-18T17:17:25Z</cp:lastPrinted>
  <dcterms:created xsi:type="dcterms:W3CDTF">2022-02-18T17:14:44Z</dcterms:created>
  <dcterms:modified xsi:type="dcterms:W3CDTF">2026-05-27T17:00:34Z</dcterms:modified>
</cp:coreProperties>
</file>